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NOR_01_14_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Titles" localSheetId="0">NOR_01_14_004!$1:$4</definedName>
  </definedNames>
  <calcPr calcId="145621"/>
</workbook>
</file>

<file path=xl/calcChain.xml><?xml version="1.0" encoding="utf-8"?>
<calcChain xmlns="http://schemas.openxmlformats.org/spreadsheetml/2006/main">
  <c r="N5" i="1" l="1"/>
  <c r="N65" i="1"/>
  <c r="M5" i="1"/>
  <c r="M65" i="1"/>
  <c r="L5" i="1"/>
  <c r="L65" i="1"/>
  <c r="K5" i="1"/>
  <c r="K65" i="1"/>
  <c r="J5" i="1"/>
  <c r="J65" i="1"/>
  <c r="I5" i="1"/>
  <c r="I65" i="1"/>
  <c r="H5" i="1"/>
  <c r="H65" i="1"/>
  <c r="G5" i="1"/>
  <c r="G65" i="1"/>
  <c r="F5" i="1"/>
  <c r="F65" i="1"/>
  <c r="E5" i="1"/>
  <c r="E65" i="1"/>
  <c r="D5" i="1"/>
  <c r="D65" i="1"/>
  <c r="C5" i="1"/>
  <c r="C65" i="1"/>
  <c r="B5" i="1"/>
  <c r="B65" i="1"/>
  <c r="B68" i="1"/>
  <c r="B67" i="1"/>
  <c r="B66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64" i="1"/>
  <c r="B63" i="1"/>
  <c r="B62" i="1"/>
  <c r="B61" i="1"/>
  <c r="B60" i="1"/>
  <c r="B59" i="1"/>
  <c r="B58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56" i="1"/>
  <c r="B55" i="1"/>
  <c r="B54" i="1"/>
  <c r="B53" i="1"/>
  <c r="B5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50" i="1"/>
  <c r="B49" i="1"/>
  <c r="B48" i="1"/>
  <c r="B47" i="1"/>
  <c r="B46" i="1"/>
  <c r="B45" i="1"/>
  <c r="B44" i="1"/>
  <c r="B43" i="1"/>
  <c r="B42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40" i="1"/>
  <c r="B39" i="1"/>
  <c r="B38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5" i="1"/>
  <c r="B34" i="1"/>
  <c r="B33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31" i="1"/>
  <c r="B30" i="1"/>
  <c r="B29" i="1"/>
  <c r="B28" i="1"/>
  <c r="B27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4" i="1"/>
  <c r="B23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21" i="1"/>
  <c r="B20" i="1"/>
  <c r="B19" i="1"/>
  <c r="B18" i="1"/>
  <c r="B17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<sst xmlns="http://schemas.openxmlformats.org/spreadsheetml/2006/main" count="189" uniqueCount="119">
  <si>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</si>
  <si>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</si>
  <si>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</si>
  <si>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</si>
  <si>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</si>
  <si>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</si>
  <si>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</si>
  <si>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</si>
  <si>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</si>
  <si>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</si>
  <si>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</si>
  <si>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</si>
  <si>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</si>
  <si>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</si>
  <si>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</si>
  <si>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</si>
  <si>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</si>
  <si>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</si>
  <si>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</si>
  <si>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</si>
  <si>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</si>
  <si>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</si>
  <si>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</si>
  <si>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</si>
  <si>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</si>
  <si>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</si>
  <si>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</si>
  <si>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</si>
  <si>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</si>
  <si>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</si>
  <si>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</si>
  <si>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</si>
  <si>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</si>
  <si>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</si>
  <si>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</si>
  <si>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</si>
  <si>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</si>
  <si>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</si>
  <si>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</si>
  <si>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</si>
  <si>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</si>
  <si>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</si>
  <si>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</si>
  <si>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</si>
  <si>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</si>
  <si>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</si>
  <si>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</si>
  <si>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</si>
  <si>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</si>
  <si>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</si>
  <si>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</si>
  <si>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</si>
  <si>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</si>
  <si>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</si>
  <si>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Presupuesto de Ingresos para el Ejercicio Fiscal 2021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</si>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</sst>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7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164" fontId="28" fillId="0" borderId="0" xfId="0" applyNumberFormat="1" applyFont="1"/>
    <xf numFmtId="0" fontId="30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28" fillId="0" borderId="0" xfId="0" applyFont="1" applyAlignment="1">
      <alignment vertical="top" wrapText="1"/>
    </xf>
    <xf numFmtId="0" fontId="33" fillId="0" borderId="14" xfId="0" applyFont="1" applyBorder="1" applyAlignment="1">
      <alignment vertical="top" wrapText="1"/>
    </xf>
    <xf numFmtId="164" fontId="33" fillId="0" borderId="14" xfId="0" applyNumberFormat="1" applyFont="1" applyBorder="1"/>
    <xf numFmtId="0" fontId="28" fillId="0" borderId="13" xfId="0" applyFont="1" applyBorder="1" applyAlignment="1">
      <alignment vertical="top" wrapText="1"/>
    </xf>
    <xf numFmtId="164" fontId="28" fillId="0" borderId="13" xfId="0" applyNumberFormat="1" applyFont="1" applyBorder="1"/>
    <xf numFmtId="0" fontId="33" fillId="0" borderId="16" xfId="0" applyFont="1" applyBorder="1" applyAlignment="1">
      <alignment vertical="top" wrapText="1"/>
    </xf>
    <xf numFmtId="164" fontId="33" fillId="0" borderId="16" xfId="0" applyNumberFormat="1" applyFont="1" applyBorder="1"/>
    <xf numFmtId="0" fontId="31" fillId="26" borderId="17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18" xfId="60" applyFont="1" applyFill="1" applyBorder="1" applyAlignment="1">
      <alignment horizontal="centerContinuous" vertical="center"/>
    </xf>
    <xf numFmtId="0" fontId="30" fillId="26" borderId="19" xfId="60" applyFont="1" applyFill="1" applyBorder="1" applyAlignment="1">
      <alignment horizontal="centerContinuous" vertical="center"/>
    </xf>
    <xf numFmtId="0" fontId="30" fillId="26" borderId="15" xfId="60" applyFont="1" applyFill="1" applyBorder="1" applyAlignment="1">
      <alignment horizontal="centerContinuous" vertical="center"/>
    </xf>
    <xf numFmtId="0" fontId="32" fillId="26" borderId="19" xfId="60" applyFont="1" applyFill="1" applyBorder="1" applyAlignment="1">
      <alignment horizontal="centerContinuous" vertical="center"/>
    </xf>
    <xf numFmtId="0" fontId="32" fillId="26" borderId="15" xfId="60" applyFont="1" applyFill="1" applyBorder="1" applyAlignment="1">
      <alignment horizontal="centerContinuous" vertical="center"/>
    </xf>
    <xf numFmtId="0" fontId="29" fillId="26" borderId="20" xfId="57" applyFont="1" applyFill="1" applyBorder="1" applyAlignment="1">
      <alignment vertical="top" wrapText="1"/>
    </xf>
    <xf numFmtId="164" fontId="27" fillId="26" borderId="8" xfId="57" applyNumberFormat="1" applyFont="1" applyFill="1" applyBorder="1" applyAlignment="1">
      <alignment horizontal="center" vertical="center" wrapText="1"/>
    </xf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623547</xdr:colOff>
      <xdr:row>3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35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zoomScale="85" zoomScaleNormal="85" workbookViewId="0">
      <pane ySplit="4" topLeftCell="A35" activePane="bottomLeft" state="frozen"/>
      <selection activeCell="A2" sqref="A2"/>
      <selection pane="bottomLeft" activeCell="N4" sqref="A1:N4"/>
    </sheetView>
  </sheetViews>
  <sheetFormatPr baseColWidth="10" defaultRowHeight="12.75" x14ac:dyDescent="0.2"/>
  <cols>
    <col min="1" max="1" width="50.7109375" style="11" customWidth="1"/>
    <col min="2" max="2" width="16.7109375" style="8" customWidth="1"/>
    <col min="3" max="14" width="14.7109375" style="8" customWidth="1"/>
  </cols>
  <sheetData>
    <row r="1" spans="1:14" ht="20.25" x14ac:dyDescent="0.2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75" x14ac:dyDescent="0.2">
      <c r="A2" s="21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2"/>
    </row>
    <row r="3" spans="1:14" ht="14.25" x14ac:dyDescent="0.2">
      <c r="A3" s="2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4"/>
    </row>
    <row r="4" spans="1:14" x14ac:dyDescent="0.2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</row>
    <row r="5" spans="1:14" x14ac:dyDescent="0.2">
      <c r="A5" s="16" t="s">
        <v>55</v>
      </c>
      <c r="B5" s="17">
        <f t="shared" ref="B5:N5" si="0">SUM(+B6+B16+B22+B25+B32+B36+B41+B51+B57+B65)</f>
        <v>2016957826</v>
      </c>
      <c r="C5" s="17">
        <f t="shared" si="0"/>
        <v>312660720.50999999</v>
      </c>
      <c r="D5" s="17">
        <f t="shared" si="0"/>
        <v>191804496.50999999</v>
      </c>
      <c r="E5" s="17">
        <f t="shared" si="0"/>
        <v>157926873.50999999</v>
      </c>
      <c r="F5" s="17">
        <f t="shared" si="0"/>
        <v>242648299.50999999</v>
      </c>
      <c r="G5" s="17">
        <f t="shared" si="0"/>
        <v>125762613.50999999</v>
      </c>
      <c r="H5" s="17">
        <f t="shared" si="0"/>
        <v>156609289.50999999</v>
      </c>
      <c r="I5" s="17">
        <f t="shared" si="0"/>
        <v>146464103.50999999</v>
      </c>
      <c r="J5" s="17">
        <f t="shared" si="0"/>
        <v>139507861.50999999</v>
      </c>
      <c r="K5" s="17">
        <f t="shared" si="0"/>
        <v>153409869.50999999</v>
      </c>
      <c r="L5" s="17">
        <f t="shared" si="0"/>
        <v>145967376.50999999</v>
      </c>
      <c r="M5" s="17">
        <f t="shared" si="0"/>
        <v>137309966.31</v>
      </c>
      <c r="N5" s="17">
        <f t="shared" si="0"/>
        <v>106886355.59</v>
      </c>
    </row>
    <row r="6" spans="1:14" x14ac:dyDescent="0.2">
      <c r="A6" s="12" t="s">
        <v>56</v>
      </c>
      <c r="B6" s="13">
        <f t="shared" ref="B6:N6" si="1">SUM(+B7+B8+B9+B10+B11+B12+B13+B14+B15)</f>
        <v>497476033</v>
      </c>
      <c r="C6" s="13">
        <f t="shared" si="1"/>
        <v>187077849</v>
      </c>
      <c r="D6" s="13">
        <f t="shared" si="1"/>
        <v>61486311</v>
      </c>
      <c r="E6" s="13">
        <f t="shared" si="1"/>
        <v>29629890</v>
      </c>
      <c r="F6" s="13">
        <f t="shared" si="1"/>
        <v>6309627</v>
      </c>
      <c r="G6" s="13">
        <f t="shared" si="1"/>
        <v>14922618</v>
      </c>
      <c r="H6" s="13">
        <f t="shared" si="1"/>
        <v>26199688</v>
      </c>
      <c r="I6" s="13">
        <f t="shared" si="1"/>
        <v>23824489</v>
      </c>
      <c r="J6" s="13">
        <f t="shared" si="1"/>
        <v>29147611</v>
      </c>
      <c r="K6" s="13">
        <f t="shared" si="1"/>
        <v>36886250</v>
      </c>
      <c r="L6" s="13">
        <f t="shared" si="1"/>
        <v>32231024</v>
      </c>
      <c r="M6" s="13">
        <f t="shared" si="1"/>
        <v>31842843</v>
      </c>
      <c r="N6" s="13">
        <f t="shared" si="1"/>
        <v>17917833</v>
      </c>
    </row>
    <row r="7" spans="1:14" x14ac:dyDescent="0.2">
      <c r="A7" s="11" t="s">
        <v>57</v>
      </c>
      <c r="B7" s="8">
        <f t="shared" ref="B7:B15" si="2"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">
      <c r="A8" s="11" t="s">
        <v>58</v>
      </c>
      <c r="B8" s="8">
        <f t="shared" si="2"/>
        <v>482780480</v>
      </c>
      <c r="C8" s="8">
        <v>186784820</v>
      </c>
      <c r="D8" s="8">
        <v>60797516</v>
      </c>
      <c r="E8" s="8">
        <v>29035458</v>
      </c>
      <c r="F8" s="8">
        <v>5792519</v>
      </c>
      <c r="G8" s="8">
        <v>14054493</v>
      </c>
      <c r="H8" s="8">
        <v>24094549</v>
      </c>
      <c r="I8" s="8">
        <v>21842883</v>
      </c>
      <c r="J8" s="8">
        <v>27330904</v>
      </c>
      <c r="K8" s="8">
        <v>34883693</v>
      </c>
      <c r="L8" s="8">
        <v>30220596</v>
      </c>
      <c r="M8" s="8">
        <v>30929527</v>
      </c>
      <c r="N8" s="8">
        <v>17013522</v>
      </c>
    </row>
    <row r="9" spans="1:14" ht="22.5" x14ac:dyDescent="0.2">
      <c r="A9" s="11" t="s">
        <v>59</v>
      </c>
      <c r="B9" s="8">
        <f t="shared" si="2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">
      <c r="A10" s="11" t="s">
        <v>60</v>
      </c>
      <c r="B10" s="8">
        <f t="shared" si="2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">
      <c r="A11" s="11" t="s">
        <v>61</v>
      </c>
      <c r="B11" s="8">
        <f t="shared" si="2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">
      <c r="A12" s="11" t="s">
        <v>62</v>
      </c>
      <c r="B12" s="8">
        <f t="shared" si="2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">
      <c r="A13" s="11" t="s">
        <v>63</v>
      </c>
      <c r="B13" s="8">
        <f t="shared" si="2"/>
        <v>14695553</v>
      </c>
      <c r="C13" s="8">
        <v>293029</v>
      </c>
      <c r="D13" s="8">
        <v>688795</v>
      </c>
      <c r="E13" s="8">
        <v>594432</v>
      </c>
      <c r="F13" s="8">
        <v>517108</v>
      </c>
      <c r="G13" s="8">
        <v>868125</v>
      </c>
      <c r="H13" s="8">
        <v>2105139</v>
      </c>
      <c r="I13" s="8">
        <v>1981606</v>
      </c>
      <c r="J13" s="8">
        <v>1816707</v>
      </c>
      <c r="K13" s="8">
        <v>2002557</v>
      </c>
      <c r="L13" s="8">
        <v>2010428</v>
      </c>
      <c r="M13" s="8">
        <v>913316</v>
      </c>
      <c r="N13" s="8">
        <v>904311</v>
      </c>
    </row>
    <row r="14" spans="1:14" x14ac:dyDescent="0.2">
      <c r="A14" s="11" t="s">
        <v>64</v>
      </c>
      <c r="B14" s="8">
        <f t="shared" si="2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3.75" x14ac:dyDescent="0.2">
      <c r="A15" s="11" t="s">
        <v>65</v>
      </c>
      <c r="B15" s="8">
        <f t="shared" si="2"/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">
      <c r="A16" s="12" t="s">
        <v>66</v>
      </c>
      <c r="B16" s="13">
        <f t="shared" ref="B16:N16" si="3">SUM(+B17+B18+B19+B20+B21)</f>
        <v>0</v>
      </c>
      <c r="C16" s="13">
        <f t="shared" si="3"/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</row>
    <row r="17" spans="1:14" x14ac:dyDescent="0.2">
      <c r="A17" s="11" t="s">
        <v>67</v>
      </c>
      <c r="B17" s="8">
        <f>SUM(C17:N17)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">
      <c r="A18" s="11" t="s">
        <v>68</v>
      </c>
      <c r="B18" s="8">
        <f>SUM(C18:N18)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11" t="s">
        <v>69</v>
      </c>
      <c r="B19" s="8">
        <f>SUM(C19:N19)</f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">
      <c r="A20" s="11" t="s">
        <v>70</v>
      </c>
      <c r="B20" s="8">
        <f>SUM(C20:N20)</f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1" t="s">
        <v>71</v>
      </c>
      <c r="B21" s="8">
        <f>SUM(C21:N21)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">
      <c r="A22" s="12" t="s">
        <v>72</v>
      </c>
      <c r="B22" s="13">
        <f t="shared" ref="B22:N22" si="4">SUM(+B23+B24)</f>
        <v>0</v>
      </c>
      <c r="C22" s="13">
        <f t="shared" si="4"/>
        <v>0</v>
      </c>
      <c r="D22" s="13">
        <f t="shared" si="4"/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</row>
    <row r="23" spans="1:14" x14ac:dyDescent="0.2">
      <c r="A23" s="11" t="s">
        <v>73</v>
      </c>
      <c r="B23" s="8">
        <f>SUM(C23:N23)</f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33.75" x14ac:dyDescent="0.2">
      <c r="A24" s="11" t="s">
        <v>74</v>
      </c>
      <c r="B24" s="8">
        <f>SUM(C24:N24)</f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A25" s="12" t="s">
        <v>75</v>
      </c>
      <c r="B25" s="13">
        <f t="shared" ref="B25:N25" si="5">SUM(+B26+B27+B28+B29+B30+B31)</f>
        <v>136326766</v>
      </c>
      <c r="C25" s="13">
        <f t="shared" si="5"/>
        <v>15459905</v>
      </c>
      <c r="D25" s="13">
        <f t="shared" si="5"/>
        <v>10002721</v>
      </c>
      <c r="E25" s="13">
        <f t="shared" si="5"/>
        <v>22211043</v>
      </c>
      <c r="F25" s="13">
        <f t="shared" si="5"/>
        <v>7368631</v>
      </c>
      <c r="G25" s="13">
        <f t="shared" si="5"/>
        <v>3497345</v>
      </c>
      <c r="H25" s="13">
        <f t="shared" si="5"/>
        <v>13705721</v>
      </c>
      <c r="I25" s="13">
        <f t="shared" si="5"/>
        <v>5779880</v>
      </c>
      <c r="J25" s="13">
        <f t="shared" si="5"/>
        <v>10176800</v>
      </c>
      <c r="K25" s="13">
        <f t="shared" si="5"/>
        <v>18984882</v>
      </c>
      <c r="L25" s="13">
        <f t="shared" si="5"/>
        <v>15252956</v>
      </c>
      <c r="M25" s="13">
        <f t="shared" si="5"/>
        <v>8915977</v>
      </c>
      <c r="N25" s="13">
        <f t="shared" si="5"/>
        <v>4970905</v>
      </c>
    </row>
    <row r="26" spans="1:14" ht="22.5" x14ac:dyDescent="0.2">
      <c r="A26" s="11" t="s">
        <v>76</v>
      </c>
      <c r="B26" s="8">
        <f t="shared" ref="B26:B31" si="6">SUM(C26:N26)</f>
        <v>3846477</v>
      </c>
      <c r="C26" s="8">
        <v>947333</v>
      </c>
      <c r="D26" s="8">
        <v>929839</v>
      </c>
      <c r="E26" s="8">
        <v>726071</v>
      </c>
      <c r="F26" s="8">
        <v>14824</v>
      </c>
      <c r="G26" s="8">
        <v>23565</v>
      </c>
      <c r="H26" s="8">
        <v>70351</v>
      </c>
      <c r="I26" s="8">
        <v>657286</v>
      </c>
      <c r="J26" s="8">
        <v>122063</v>
      </c>
      <c r="K26" s="8">
        <v>40058</v>
      </c>
      <c r="L26" s="8">
        <v>94803</v>
      </c>
      <c r="M26" s="8">
        <v>133159</v>
      </c>
      <c r="N26" s="8">
        <v>87125</v>
      </c>
    </row>
    <row r="27" spans="1:14" x14ac:dyDescent="0.2">
      <c r="A27" s="11" t="s">
        <v>77</v>
      </c>
      <c r="B27" s="8">
        <f t="shared" si="6"/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x14ac:dyDescent="0.2">
      <c r="A28" s="11" t="s">
        <v>78</v>
      </c>
      <c r="B28" s="8">
        <f t="shared" si="6"/>
        <v>131604068</v>
      </c>
      <c r="C28" s="8">
        <v>14450730</v>
      </c>
      <c r="D28" s="8">
        <v>9073339</v>
      </c>
      <c r="E28" s="8">
        <v>21390030</v>
      </c>
      <c r="F28" s="8">
        <v>7353625</v>
      </c>
      <c r="G28" s="8">
        <v>3470540</v>
      </c>
      <c r="H28" s="8">
        <v>13567037</v>
      </c>
      <c r="I28" s="8">
        <v>5032449</v>
      </c>
      <c r="J28" s="8">
        <v>9993506</v>
      </c>
      <c r="K28" s="8">
        <v>18927027</v>
      </c>
      <c r="L28" s="8">
        <v>14971991</v>
      </c>
      <c r="M28" s="8">
        <v>8636416</v>
      </c>
      <c r="N28" s="8">
        <v>4737378</v>
      </c>
    </row>
    <row r="29" spans="1:14" x14ac:dyDescent="0.2">
      <c r="A29" s="11" t="s">
        <v>79</v>
      </c>
      <c r="B29" s="8">
        <f t="shared" si="6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x14ac:dyDescent="0.2">
      <c r="A30" s="11" t="s">
        <v>80</v>
      </c>
      <c r="B30" s="8">
        <f t="shared" si="6"/>
        <v>876221</v>
      </c>
      <c r="C30" s="8">
        <v>61842</v>
      </c>
      <c r="D30" s="8">
        <v>-457</v>
      </c>
      <c r="E30" s="8">
        <v>94942</v>
      </c>
      <c r="F30" s="8">
        <v>182</v>
      </c>
      <c r="G30" s="8">
        <v>3240</v>
      </c>
      <c r="H30" s="8">
        <v>68333</v>
      </c>
      <c r="I30" s="8">
        <v>90145</v>
      </c>
      <c r="J30" s="8">
        <v>61231</v>
      </c>
      <c r="K30" s="8">
        <v>17797</v>
      </c>
      <c r="L30" s="8">
        <v>186162</v>
      </c>
      <c r="M30" s="8">
        <v>146402</v>
      </c>
      <c r="N30" s="8">
        <v>146402</v>
      </c>
    </row>
    <row r="31" spans="1:14" ht="33.75" x14ac:dyDescent="0.2">
      <c r="A31" s="11" t="s">
        <v>81</v>
      </c>
      <c r="B31" s="8">
        <f t="shared" si="6"/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">
      <c r="A32" s="12" t="s">
        <v>82</v>
      </c>
      <c r="B32" s="13">
        <f t="shared" ref="B32:N32" si="7">SUM(+B33+B34+B35)</f>
        <v>8580623</v>
      </c>
      <c r="C32" s="13">
        <f t="shared" si="7"/>
        <v>981944</v>
      </c>
      <c r="D32" s="13">
        <f t="shared" si="7"/>
        <v>1130933</v>
      </c>
      <c r="E32" s="13">
        <f t="shared" si="7"/>
        <v>1398825</v>
      </c>
      <c r="F32" s="13">
        <f t="shared" si="7"/>
        <v>1246586</v>
      </c>
      <c r="G32" s="13">
        <f t="shared" si="7"/>
        <v>794376</v>
      </c>
      <c r="H32" s="13">
        <f t="shared" si="7"/>
        <v>735839</v>
      </c>
      <c r="I32" s="13">
        <f t="shared" si="7"/>
        <v>537011</v>
      </c>
      <c r="J32" s="13">
        <f t="shared" si="7"/>
        <v>480160</v>
      </c>
      <c r="K32" s="13">
        <f t="shared" si="7"/>
        <v>394734</v>
      </c>
      <c r="L32" s="13">
        <f t="shared" si="7"/>
        <v>400651</v>
      </c>
      <c r="M32" s="13">
        <f t="shared" si="7"/>
        <v>240782</v>
      </c>
      <c r="N32" s="13">
        <f t="shared" si="7"/>
        <v>238782</v>
      </c>
    </row>
    <row r="33" spans="1:14" x14ac:dyDescent="0.2">
      <c r="A33" s="11" t="s">
        <v>83</v>
      </c>
      <c r="B33" s="8">
        <f>SUM(C33:N33)</f>
        <v>8580623</v>
      </c>
      <c r="C33" s="8">
        <v>981944</v>
      </c>
      <c r="D33" s="8">
        <v>1130933</v>
      </c>
      <c r="E33" s="8">
        <v>1398825</v>
      </c>
      <c r="F33" s="8">
        <v>1246586</v>
      </c>
      <c r="G33" s="8">
        <v>794376</v>
      </c>
      <c r="H33" s="8">
        <v>735839</v>
      </c>
      <c r="I33" s="8">
        <v>537011</v>
      </c>
      <c r="J33" s="8">
        <v>480160</v>
      </c>
      <c r="K33" s="8">
        <v>394734</v>
      </c>
      <c r="L33" s="8">
        <v>400651</v>
      </c>
      <c r="M33" s="8">
        <v>240782</v>
      </c>
      <c r="N33" s="8">
        <v>238782</v>
      </c>
    </row>
    <row r="34" spans="1:14" x14ac:dyDescent="0.2">
      <c r="A34" s="11" t="s">
        <v>84</v>
      </c>
      <c r="B34" s="8">
        <f>SUM(C34:N34)</f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33.75" x14ac:dyDescent="0.2">
      <c r="A35" s="11" t="s">
        <v>85</v>
      </c>
      <c r="B35" s="8">
        <f>SUM(C35:N35)</f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">
      <c r="A36" s="12" t="s">
        <v>86</v>
      </c>
      <c r="B36" s="13">
        <f t="shared" ref="B36:N36" si="8">SUM(+B37+B38+B39+B40)</f>
        <v>188741171</v>
      </c>
      <c r="C36" s="13">
        <f t="shared" si="8"/>
        <v>6962068</v>
      </c>
      <c r="D36" s="13">
        <f t="shared" si="8"/>
        <v>4418187</v>
      </c>
      <c r="E36" s="13">
        <f t="shared" si="8"/>
        <v>4657072</v>
      </c>
      <c r="F36" s="13">
        <f t="shared" si="8"/>
        <v>127463774</v>
      </c>
      <c r="G36" s="13">
        <f t="shared" si="8"/>
        <v>4785254</v>
      </c>
      <c r="H36" s="13">
        <f t="shared" si="8"/>
        <v>8228106</v>
      </c>
      <c r="I36" s="13">
        <f t="shared" si="8"/>
        <v>6667775</v>
      </c>
      <c r="J36" s="13">
        <f t="shared" si="8"/>
        <v>8559095</v>
      </c>
      <c r="K36" s="13">
        <f t="shared" si="8"/>
        <v>4740989</v>
      </c>
      <c r="L36" s="13">
        <f t="shared" si="8"/>
        <v>5541832</v>
      </c>
      <c r="M36" s="13">
        <f t="shared" si="8"/>
        <v>3386563</v>
      </c>
      <c r="N36" s="13">
        <f t="shared" si="8"/>
        <v>3330456</v>
      </c>
    </row>
    <row r="37" spans="1:14" x14ac:dyDescent="0.2">
      <c r="A37" s="11" t="s">
        <v>87</v>
      </c>
      <c r="B37" s="8">
        <f>SUM(C37:N37)</f>
        <v>62937048</v>
      </c>
      <c r="C37" s="8">
        <v>6843862</v>
      </c>
      <c r="D37" s="8">
        <v>4349989</v>
      </c>
      <c r="E37" s="8">
        <v>4561384</v>
      </c>
      <c r="F37" s="8">
        <v>2398513</v>
      </c>
      <c r="G37" s="8">
        <v>4758493</v>
      </c>
      <c r="H37" s="8">
        <v>8108888</v>
      </c>
      <c r="I37" s="8">
        <v>6564835</v>
      </c>
      <c r="J37" s="8">
        <v>8447636</v>
      </c>
      <c r="K37" s="8">
        <v>4674597</v>
      </c>
      <c r="L37" s="8">
        <v>5531832</v>
      </c>
      <c r="M37" s="8">
        <v>3376563</v>
      </c>
      <c r="N37" s="8">
        <v>3320456</v>
      </c>
    </row>
    <row r="38" spans="1:14" x14ac:dyDescent="0.2">
      <c r="A38" s="11" t="s">
        <v>88</v>
      </c>
      <c r="B38" s="8">
        <f>SUM(C38:N38)</f>
        <v>125804123</v>
      </c>
      <c r="C38" s="8">
        <v>118206</v>
      </c>
      <c r="D38" s="8">
        <v>68198</v>
      </c>
      <c r="E38" s="8">
        <v>95688</v>
      </c>
      <c r="F38" s="8">
        <v>125065261</v>
      </c>
      <c r="G38" s="8">
        <v>26761</v>
      </c>
      <c r="H38" s="8">
        <v>119218</v>
      </c>
      <c r="I38" s="8">
        <v>102940</v>
      </c>
      <c r="J38" s="8">
        <v>111459</v>
      </c>
      <c r="K38" s="8">
        <v>66392</v>
      </c>
      <c r="L38" s="8">
        <v>10000</v>
      </c>
      <c r="M38" s="8">
        <v>10000</v>
      </c>
      <c r="N38" s="8">
        <v>10000</v>
      </c>
    </row>
    <row r="39" spans="1:14" x14ac:dyDescent="0.2">
      <c r="A39" s="11" t="s">
        <v>89</v>
      </c>
      <c r="B39" s="8">
        <f>SUM(C39:N39)</f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33.75" x14ac:dyDescent="0.2">
      <c r="A40" s="11" t="s">
        <v>90</v>
      </c>
      <c r="B40" s="8">
        <f>SUM(C40:N40)</f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22.5" x14ac:dyDescent="0.2">
      <c r="A41" s="12" t="s">
        <v>91</v>
      </c>
      <c r="B41" s="13">
        <f t="shared" ref="B41:N41" si="9">SUM(+B42+B43+B44+B45+B46+B47+B48+B49+B50)</f>
        <v>0</v>
      </c>
      <c r="C41" s="13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</row>
    <row r="42" spans="1:14" ht="22.5" x14ac:dyDescent="0.2">
      <c r="A42" s="11" t="s">
        <v>92</v>
      </c>
      <c r="B42" s="8">
        <f t="shared" ref="B42:B50" si="10">SUM(C42:N42)</f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22.5" x14ac:dyDescent="0.2">
      <c r="A43" s="11" t="s">
        <v>93</v>
      </c>
      <c r="B43" s="8">
        <f t="shared" si="10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33.75" x14ac:dyDescent="0.2">
      <c r="A44" s="11" t="s">
        <v>94</v>
      </c>
      <c r="B44" s="8">
        <f t="shared" si="10"/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3.75" x14ac:dyDescent="0.2">
      <c r="A45" s="11" t="s">
        <v>95</v>
      </c>
      <c r="B45" s="8">
        <f t="shared" si="10"/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3.75" x14ac:dyDescent="0.2">
      <c r="A46" s="11" t="s">
        <v>96</v>
      </c>
      <c r="B46" s="8">
        <f t="shared" si="10"/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3.75" x14ac:dyDescent="0.2">
      <c r="A47" s="11" t="s">
        <v>97</v>
      </c>
      <c r="B47" s="8">
        <f t="shared" si="10"/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22.5" x14ac:dyDescent="0.2">
      <c r="A48" s="11" t="s">
        <v>98</v>
      </c>
      <c r="B48" s="8">
        <f t="shared" si="10"/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22.5" x14ac:dyDescent="0.2">
      <c r="A49" s="11" t="s">
        <v>99</v>
      </c>
      <c r="B49" s="8">
        <f t="shared" si="10"/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">
      <c r="A50" s="11" t="s">
        <v>100</v>
      </c>
      <c r="B50" s="8">
        <f t="shared" si="10"/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33.75" x14ac:dyDescent="0.2">
      <c r="A51" s="12" t="s">
        <v>101</v>
      </c>
      <c r="B51" s="13">
        <f t="shared" ref="B51:N51" si="11">SUM(+B52+B53+B54+B55+B56)</f>
        <v>1185833233</v>
      </c>
      <c r="C51" s="13">
        <f t="shared" si="11"/>
        <v>102178954.50999999</v>
      </c>
      <c r="D51" s="13">
        <f t="shared" si="11"/>
        <v>114766344.50999999</v>
      </c>
      <c r="E51" s="13">
        <f t="shared" si="11"/>
        <v>100030043.50999999</v>
      </c>
      <c r="F51" s="13">
        <f t="shared" si="11"/>
        <v>100259681.50999999</v>
      </c>
      <c r="G51" s="13">
        <f t="shared" si="11"/>
        <v>101763020.50999999</v>
      </c>
      <c r="H51" s="13">
        <f t="shared" si="11"/>
        <v>107739935.50999999</v>
      </c>
      <c r="I51" s="13">
        <f t="shared" si="11"/>
        <v>109654948.50999999</v>
      </c>
      <c r="J51" s="13">
        <f t="shared" si="11"/>
        <v>91144195.50999999</v>
      </c>
      <c r="K51" s="13">
        <f t="shared" si="11"/>
        <v>92403014.50999999</v>
      </c>
      <c r="L51" s="13">
        <f t="shared" si="11"/>
        <v>92540913.50999999</v>
      </c>
      <c r="M51" s="13">
        <f t="shared" si="11"/>
        <v>92923801.310000002</v>
      </c>
      <c r="N51" s="13">
        <f t="shared" si="11"/>
        <v>80428379.590000004</v>
      </c>
    </row>
    <row r="52" spans="1:14" x14ac:dyDescent="0.2">
      <c r="A52" s="11" t="s">
        <v>102</v>
      </c>
      <c r="B52" s="8">
        <f>SUM(C52:N52)</f>
        <v>533460101</v>
      </c>
      <c r="C52" s="8">
        <v>47545877</v>
      </c>
      <c r="D52" s="8">
        <v>52640529</v>
      </c>
      <c r="E52" s="8">
        <v>45322685</v>
      </c>
      <c r="F52" s="8">
        <v>47116714</v>
      </c>
      <c r="G52" s="8">
        <v>50313034</v>
      </c>
      <c r="H52" s="8">
        <v>58144651</v>
      </c>
      <c r="I52" s="8">
        <v>44661386</v>
      </c>
      <c r="J52" s="8">
        <v>39793845</v>
      </c>
      <c r="K52" s="8">
        <v>35600175</v>
      </c>
      <c r="L52" s="8">
        <v>41265143</v>
      </c>
      <c r="M52" s="8">
        <v>37917459</v>
      </c>
      <c r="N52" s="8">
        <v>33138603</v>
      </c>
    </row>
    <row r="53" spans="1:14" x14ac:dyDescent="0.2">
      <c r="A53" s="11" t="s">
        <v>103</v>
      </c>
      <c r="B53" s="8">
        <f>SUM(C53:N53)</f>
        <v>462123480</v>
      </c>
      <c r="C53" s="8">
        <v>39108123.509999998</v>
      </c>
      <c r="D53" s="8">
        <v>39108123.509999998</v>
      </c>
      <c r="E53" s="8">
        <v>39108123.509999998</v>
      </c>
      <c r="F53" s="8">
        <v>39108123.509999998</v>
      </c>
      <c r="G53" s="8">
        <v>39108123.509999998</v>
      </c>
      <c r="H53" s="8">
        <v>39108123.509999998</v>
      </c>
      <c r="I53" s="8">
        <v>39108123.509999998</v>
      </c>
      <c r="J53" s="8">
        <v>39108123.509999998</v>
      </c>
      <c r="K53" s="8">
        <v>39108123.509999998</v>
      </c>
      <c r="L53" s="8">
        <v>39108123.509999998</v>
      </c>
      <c r="M53" s="8">
        <v>35521122.310000002</v>
      </c>
      <c r="N53" s="8">
        <v>35521122.590000004</v>
      </c>
    </row>
    <row r="54" spans="1:14" x14ac:dyDescent="0.2">
      <c r="A54" s="11" t="s">
        <v>104</v>
      </c>
      <c r="B54" s="8">
        <f>SUM(C54:N54)</f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">
      <c r="A55" s="11" t="s">
        <v>105</v>
      </c>
      <c r="B55" s="8">
        <f>SUM(C55:N55)</f>
        <v>190249652</v>
      </c>
      <c r="C55" s="8">
        <v>15524954</v>
      </c>
      <c r="D55" s="8">
        <v>23017692</v>
      </c>
      <c r="E55" s="8">
        <v>15599235</v>
      </c>
      <c r="F55" s="8">
        <v>14034844</v>
      </c>
      <c r="G55" s="8">
        <v>12341863</v>
      </c>
      <c r="H55" s="8">
        <v>10487161</v>
      </c>
      <c r="I55" s="8">
        <v>25885439</v>
      </c>
      <c r="J55" s="8">
        <v>12242227</v>
      </c>
      <c r="K55" s="8">
        <v>17694716</v>
      </c>
      <c r="L55" s="8">
        <v>12167647</v>
      </c>
      <c r="M55" s="8">
        <v>19485220</v>
      </c>
      <c r="N55" s="8">
        <v>11768654</v>
      </c>
    </row>
    <row r="56" spans="1:14" x14ac:dyDescent="0.2">
      <c r="A56" s="11" t="s">
        <v>106</v>
      </c>
      <c r="B56" s="8">
        <f>SUM(C56:N56)</f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2.5" x14ac:dyDescent="0.2">
      <c r="A57" s="12" t="s">
        <v>107</v>
      </c>
      <c r="B57" s="13">
        <f t="shared" ref="B57:N57" si="12">SUM(+B58+B59+B60+B61+B62+B63+B64)</f>
        <v>0</v>
      </c>
      <c r="C57" s="13">
        <f t="shared" si="12"/>
        <v>0</v>
      </c>
      <c r="D57" s="13">
        <f t="shared" si="12"/>
        <v>0</v>
      </c>
      <c r="E57" s="13">
        <f t="shared" si="12"/>
        <v>0</v>
      </c>
      <c r="F57" s="13">
        <f t="shared" si="12"/>
        <v>0</v>
      </c>
      <c r="G57" s="13">
        <f t="shared" si="12"/>
        <v>0</v>
      </c>
      <c r="H57" s="13">
        <f t="shared" si="12"/>
        <v>0</v>
      </c>
      <c r="I57" s="13">
        <f t="shared" si="12"/>
        <v>0</v>
      </c>
      <c r="J57" s="13">
        <f t="shared" si="12"/>
        <v>0</v>
      </c>
      <c r="K57" s="13">
        <f t="shared" si="12"/>
        <v>0</v>
      </c>
      <c r="L57" s="13">
        <f t="shared" si="12"/>
        <v>0</v>
      </c>
      <c r="M57" s="13">
        <f t="shared" si="12"/>
        <v>0</v>
      </c>
      <c r="N57" s="13">
        <f t="shared" si="12"/>
        <v>0</v>
      </c>
    </row>
    <row r="58" spans="1:14" x14ac:dyDescent="0.2">
      <c r="A58" s="11" t="s">
        <v>108</v>
      </c>
      <c r="B58" s="8">
        <f t="shared" ref="B58:B64" si="13">SUM(C58:N58)</f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">
      <c r="A59" s="11" t="s">
        <v>109</v>
      </c>
      <c r="B59" s="8">
        <f t="shared" si="13"/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">
      <c r="A60" s="11" t="s">
        <v>110</v>
      </c>
      <c r="B60" s="8">
        <f t="shared" si="13"/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">
      <c r="A61" s="11" t="s">
        <v>111</v>
      </c>
      <c r="B61" s="8">
        <f t="shared" si="13"/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">
      <c r="A62" s="11" t="s">
        <v>112</v>
      </c>
      <c r="B62" s="8">
        <f t="shared" si="13"/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22.5" x14ac:dyDescent="0.2">
      <c r="A63" s="11" t="s">
        <v>113</v>
      </c>
      <c r="B63" s="8">
        <f t="shared" si="13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2.5" x14ac:dyDescent="0.2">
      <c r="A64" s="11" t="s">
        <v>114</v>
      </c>
      <c r="B64" s="8">
        <f t="shared" si="13"/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">
      <c r="A65" s="12" t="s">
        <v>115</v>
      </c>
      <c r="B65" s="13">
        <f t="shared" ref="B65:N65" si="14">SUM(+B66+B67+B68)</f>
        <v>0</v>
      </c>
      <c r="C65" s="13">
        <f t="shared" si="14"/>
        <v>0</v>
      </c>
      <c r="D65" s="13">
        <f t="shared" si="14"/>
        <v>0</v>
      </c>
      <c r="E65" s="13">
        <f t="shared" si="14"/>
        <v>0</v>
      </c>
      <c r="F65" s="13">
        <f t="shared" si="14"/>
        <v>0</v>
      </c>
      <c r="G65" s="13">
        <f t="shared" si="14"/>
        <v>0</v>
      </c>
      <c r="H65" s="13">
        <f t="shared" si="14"/>
        <v>0</v>
      </c>
      <c r="I65" s="13">
        <f t="shared" si="14"/>
        <v>0</v>
      </c>
      <c r="J65" s="13">
        <f t="shared" si="14"/>
        <v>0</v>
      </c>
      <c r="K65" s="13">
        <f t="shared" si="14"/>
        <v>0</v>
      </c>
      <c r="L65" s="13">
        <f t="shared" si="14"/>
        <v>0</v>
      </c>
      <c r="M65" s="13">
        <f t="shared" si="14"/>
        <v>0</v>
      </c>
      <c r="N65" s="13">
        <f t="shared" si="14"/>
        <v>0</v>
      </c>
    </row>
    <row r="66" spans="1:14" x14ac:dyDescent="0.2">
      <c r="A66" s="11" t="s">
        <v>116</v>
      </c>
      <c r="B66" s="8">
        <f>SUM(C66:N66)</f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x14ac:dyDescent="0.2">
      <c r="A67" s="11" t="s">
        <v>117</v>
      </c>
      <c r="B67" s="8">
        <f>SUM(C67:N67)</f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">
      <c r="A68" s="11" t="s">
        <v>118</v>
      </c>
      <c r="B68" s="8">
        <f>SUM(C68:N68)</f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</sheetData>
  <pageMargins left="0.23622047244094491" right="0.23622047244094491" top="0.47244094488188981" bottom="0.23622047244094491" header="0.31496062992125984" footer="0.31496062992125984"/>
  <pageSetup scale="56" fitToHeight="0" orientation="landscape" verticalDpi="4294967293" r:id="rId1"/>
  <ignoredErrors>
    <ignoredError sqref="B16:B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3" t="s">
        <v>27</v>
      </c>
    </row>
    <row r="2" spans="1:14" x14ac:dyDescent="0.2">
      <c r="A2" s="1" t="s">
        <v>28</v>
      </c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3" t="s">
        <v>29</v>
      </c>
    </row>
    <row r="3" spans="1:14" x14ac:dyDescent="0.2">
      <c r="A3" s="2" t="s">
        <v>30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31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32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33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34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35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36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27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37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38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39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37</v>
      </c>
      <c r="B4" s="3" t="s">
        <v>40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31</v>
      </c>
      <c r="B5" s="2" t="s">
        <v>41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37</v>
      </c>
      <c r="B6" s="2" t="s">
        <v>42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37</v>
      </c>
      <c r="B7" s="2" t="s">
        <v>43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37</v>
      </c>
      <c r="B8" s="3" t="s">
        <v>40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32</v>
      </c>
      <c r="B9" s="2" t="s">
        <v>44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37</v>
      </c>
      <c r="B10" s="2" t="s">
        <v>45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37</v>
      </c>
      <c r="B11" s="2" t="s">
        <v>46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37</v>
      </c>
      <c r="B12" s="3" t="s">
        <v>40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33</v>
      </c>
      <c r="B13" s="2" t="s">
        <v>47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37</v>
      </c>
      <c r="B14" s="2" t="s">
        <v>48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37</v>
      </c>
      <c r="B15" s="2" t="s">
        <v>49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37</v>
      </c>
      <c r="B16" s="3" t="s">
        <v>40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34</v>
      </c>
      <c r="B17" s="2" t="s">
        <v>50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37</v>
      </c>
      <c r="B18" s="3" t="s">
        <v>40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35</v>
      </c>
      <c r="B19" s="2" t="s">
        <v>51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37</v>
      </c>
      <c r="B20" s="2" t="s">
        <v>52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37</v>
      </c>
      <c r="B21" s="3" t="s">
        <v>40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36</v>
      </c>
      <c r="B22" s="2" t="s">
        <v>53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37</v>
      </c>
      <c r="B23" s="3" t="s">
        <v>40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27</v>
      </c>
      <c r="B24" s="3" t="s">
        <v>37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NOR_01_14_004</vt:lpstr>
      <vt:lpstr>NO BORRAR FUENTE 1</vt:lpstr>
      <vt:lpstr>NO BORRAR FUENTE 2</vt:lpstr>
      <vt:lpstr>NOR_01_14_004!Títulos_a_imprimir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Norberto Rodriguez</cp:lastModifiedBy>
  <cp:lastPrinted>2022-01-31T16:25:12Z</cp:lastPrinted>
  <dcterms:created xsi:type="dcterms:W3CDTF">2015-04-14T17:19:58Z</dcterms:created>
  <dcterms:modified xsi:type="dcterms:W3CDTF">2022-01-31T16:25:14Z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